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730" windowHeight="11760" tabRatio="710"/>
  </bookViews>
  <sheets>
    <sheet name="Těsnění bílé vany" sheetId="10" r:id="rId1"/>
  </sheets>
  <calcPr calcId="145621"/>
</workbook>
</file>

<file path=xl/calcChain.xml><?xml version="1.0" encoding="utf-8"?>
<calcChain xmlns="http://schemas.openxmlformats.org/spreadsheetml/2006/main">
  <c r="C14" i="10" l="1"/>
  <c r="C15" i="10"/>
  <c r="C12" i="10"/>
  <c r="C13" i="10"/>
  <c r="C4" i="10"/>
  <c r="C3" i="10"/>
  <c r="C11" i="10"/>
  <c r="C10" i="10"/>
  <c r="C9" i="10"/>
  <c r="C8" i="10"/>
  <c r="C7" i="10"/>
  <c r="C6" i="10"/>
  <c r="C5" i="10"/>
</calcChain>
</file>

<file path=xl/sharedStrings.xml><?xml version="1.0" encoding="utf-8"?>
<sst xmlns="http://schemas.openxmlformats.org/spreadsheetml/2006/main" count="30" uniqueCount="22">
  <si>
    <t>Těsnění bílé vany</t>
  </si>
  <si>
    <t>Kde</t>
  </si>
  <si>
    <t>co</t>
  </si>
  <si>
    <t>délka (m)</t>
  </si>
  <si>
    <t>Základová deska, smršťovací pruhy</t>
  </si>
  <si>
    <t>ABS - bednící a těsnící křížový plech</t>
  </si>
  <si>
    <t>Stěny 1NP, smrtovací pruhy</t>
  </si>
  <si>
    <t>Styk základová deska - obvod. stěny</t>
  </si>
  <si>
    <t>Těsnící plech BK</t>
  </si>
  <si>
    <t>dilatační spára (krček - hl. objekt)</t>
  </si>
  <si>
    <t>Těsnící pás do dilatační spáry</t>
  </si>
  <si>
    <t>Plavecký bazén, deska - stěna (i odskok)</t>
  </si>
  <si>
    <t>Rekreační bazén, deska - stěna</t>
  </si>
  <si>
    <t>Vířivky, deska - stěna</t>
  </si>
  <si>
    <t>Dětský bazén, střih deska - deska</t>
  </si>
  <si>
    <t>Bentonitový pásek aquastop long time</t>
  </si>
  <si>
    <t>Styk stěny - podlahová deska 2.NP</t>
  </si>
  <si>
    <t>Vodorovná pracovní spára v obv. stěně</t>
  </si>
  <si>
    <t>Smršťovací pruhy v desce 2.NP</t>
  </si>
  <si>
    <t>Smršťovací pruhy v bazénech (desky, stěny)</t>
  </si>
  <si>
    <t>Prohloubená základová deska - stěny        (jímky, výtahy, atd)</t>
  </si>
  <si>
    <t>B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</si>
</sst>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0" fillId="0" borderId="1" xfId="0" applyBorder="1" applyAlignment="1">
      <alignment horizontal="justify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1" xfId="0" applyFill="1" applyBorder="1" applyAlignment="1">
      <alignment horizontal="justify"/>
    </xf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justify"/>
    </xf>
    <xf numFmtId="0" fontId="0" fillId="0" borderId="9" xfId="0" applyFill="1" applyBorder="1"/>
    <xf numFmtId="0" fontId="0" fillId="0" borderId="11" xfId="0" applyFill="1" applyBorder="1"/>
    <xf numFmtId="0" fontId="0" fillId="0" borderId="13" xfId="0" applyBorder="1" applyAlignment="1">
      <alignment horizontal="center"/>
    </xf>
    <xf numFmtId="0" fontId="0" fillId="0" borderId="14" xfId="0" applyFill="1" applyBorder="1"/>
    <xf numFmtId="0" fontId="0" fillId="0" borderId="15" xfId="0" applyBorder="1" applyAlignment="1">
      <alignment horizontal="center"/>
    </xf>
    <xf numFmtId="0" fontId="0" fillId="0" borderId="12" xfId="0" applyBorder="1"/>
    <xf numFmtId="0" fontId="0" fillId="0" borderId="1" xfId="0" applyBorder="1" applyAlignment="1">
      <alignment horizontal="justify" vertical="center"/>
    </xf>
    <xf numFmtId="0" fontId="0" fillId="0" borderId="1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A25" sqref="A25"/>
    </sheetView>
  </sheetViews>
  <sheetFormatPr defaultRowHeight="15" x14ac:dyDescent="0.25"/>
  <cols>
    <col min="1" max="1" width="40.7109375" customWidth="1"/>
    <col min="2" max="2" width="35.7109375" customWidth="1"/>
    <col min="3" max="3" width="10.7109375" style="5" customWidth="1"/>
  </cols>
  <sheetData>
    <row r="1" spans="1:3" ht="15.75" thickBot="1" x14ac:dyDescent="0.3">
      <c r="A1" s="2" t="s">
        <v>0</v>
      </c>
      <c r="B1" s="1"/>
    </row>
    <row r="2" spans="1:3" ht="15.75" thickBot="1" x14ac:dyDescent="0.3">
      <c r="A2" s="7" t="s">
        <v>1</v>
      </c>
      <c r="B2" s="8" t="s">
        <v>2</v>
      </c>
      <c r="C2" s="9" t="s">
        <v>3</v>
      </c>
    </row>
    <row r="3" spans="1:3" x14ac:dyDescent="0.25">
      <c r="A3" s="11" t="s">
        <v>4</v>
      </c>
      <c r="B3" s="12" t="s">
        <v>5</v>
      </c>
      <c r="C3" s="13">
        <f>CEILING(2*(15.25+1.7+16.2+30.89+37.1+34.3+13.2+9.02+24.49+50.3+58.9+42.75+30.1),5)</f>
        <v>730</v>
      </c>
    </row>
    <row r="4" spans="1:3" x14ac:dyDescent="0.25">
      <c r="A4" s="14" t="s">
        <v>6</v>
      </c>
      <c r="B4" s="3" t="s">
        <v>5</v>
      </c>
      <c r="C4" s="15">
        <f>CEILING(2*12*3.05,5)</f>
        <v>75</v>
      </c>
    </row>
    <row r="5" spans="1:3" ht="15" customHeight="1" x14ac:dyDescent="0.25">
      <c r="A5" s="14" t="s">
        <v>7</v>
      </c>
      <c r="B5" s="4" t="s">
        <v>8</v>
      </c>
      <c r="C5" s="15">
        <f>CEILING(25.85+13.14+4.35+25.94+18.85+57.7+41.45+13.15+7.55+57.35,5)</f>
        <v>270</v>
      </c>
    </row>
    <row r="6" spans="1:3" ht="29.25" customHeight="1" x14ac:dyDescent="0.25">
      <c r="A6" s="16" t="s">
        <v>20</v>
      </c>
      <c r="B6" s="23" t="s">
        <v>8</v>
      </c>
      <c r="C6" s="24">
        <f>CEILING(2*(2*3*(1.27+1.6)+2*(2.75+1.6)+29.1+5.6),5)</f>
        <v>125</v>
      </c>
    </row>
    <row r="7" spans="1:3" x14ac:dyDescent="0.25">
      <c r="A7" s="14" t="s">
        <v>9</v>
      </c>
      <c r="B7" s="3" t="s">
        <v>10</v>
      </c>
      <c r="C7" s="15">
        <f>CEILING(2*(3.3+4.37),5)</f>
        <v>20</v>
      </c>
    </row>
    <row r="8" spans="1:3" x14ac:dyDescent="0.25">
      <c r="A8" s="17" t="s">
        <v>11</v>
      </c>
      <c r="B8" s="4" t="s">
        <v>8</v>
      </c>
      <c r="C8" s="15">
        <f>CEILING(2*(25.5+25.98)+25.5*2,5)</f>
        <v>155</v>
      </c>
    </row>
    <row r="9" spans="1:3" x14ac:dyDescent="0.25">
      <c r="A9" s="17" t="s">
        <v>12</v>
      </c>
      <c r="B9" s="4" t="s">
        <v>8</v>
      </c>
      <c r="C9" s="15">
        <f>CEILING(2*(4.78+5.62+8.54+16.34+6.11+1.84+15.25+0.84+9.28+1.34+4.64+1.34+4.34+6.1+18.85+3.45+9.71+5.18),5)</f>
        <v>250</v>
      </c>
    </row>
    <row r="10" spans="1:3" x14ac:dyDescent="0.25">
      <c r="A10" s="17" t="s">
        <v>13</v>
      </c>
      <c r="B10" s="4" t="s">
        <v>8</v>
      </c>
      <c r="C10" s="15">
        <f>CEILING(4*(14),5)</f>
        <v>60</v>
      </c>
    </row>
    <row r="11" spans="1:3" x14ac:dyDescent="0.25">
      <c r="A11" s="17" t="s">
        <v>14</v>
      </c>
      <c r="B11" s="10" t="s">
        <v>15</v>
      </c>
      <c r="C11" s="15">
        <f>CEILING(8.46+3.62+11.51+7.85+3.4,5)</f>
        <v>35</v>
      </c>
    </row>
    <row r="12" spans="1:3" x14ac:dyDescent="0.25">
      <c r="A12" s="17" t="s">
        <v>17</v>
      </c>
      <c r="B12" s="4" t="s">
        <v>8</v>
      </c>
      <c r="C12" s="15">
        <f>CEILING(25.85+13.14+4.35+25.94+18.85+57.7+37.3,5)</f>
        <v>185</v>
      </c>
    </row>
    <row r="13" spans="1:3" x14ac:dyDescent="0.25">
      <c r="A13" s="20" t="s">
        <v>16</v>
      </c>
      <c r="B13" s="10" t="s">
        <v>15</v>
      </c>
      <c r="C13" s="21">
        <f>CEILING(25.85+13.14+4.35+25.94+18.85+57.7+37.3,5)</f>
        <v>185</v>
      </c>
    </row>
    <row r="14" spans="1:3" x14ac:dyDescent="0.25">
      <c r="A14" s="17" t="s">
        <v>19</v>
      </c>
      <c r="B14" s="6" t="s">
        <v>5</v>
      </c>
      <c r="C14" s="15">
        <f>CEILING(2*(12.57+23.62+12.95+26.4+26.88)+2*(3.39*4+1.35*6),5)</f>
        <v>250</v>
      </c>
    </row>
    <row r="15" spans="1:3" ht="15.75" thickBot="1" x14ac:dyDescent="0.3">
      <c r="A15" s="18" t="s">
        <v>18</v>
      </c>
      <c r="B15" s="22" t="s">
        <v>21</v>
      </c>
      <c r="C15" s="19">
        <f>CEILING(2*(3.15+3.15+3.15+7.16+8.01+49.3+8.99+31.54+14.19+14.12+20.34+16+3.03+2.34),5)</f>
        <v>370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Těsnění bílé vany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2024-09-23T13:50:09Z</dcterms:created>
  <dcterms:modified xsi:type="dcterms:W3CDTF">2025-07-30T14:32:18Z</dcterms:modified>
</cp:coreProperties>
</file>